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zszach-my.sharepoint.com/personal/a_sokolski_dzszach_onmicrosoft_com/Documents/Dokumenty/"/>
    </mc:Choice>
  </mc:AlternateContent>
  <xr:revisionPtr revIDLastSave="129" documentId="8_{C28E3833-7315-4908-A617-91B0E91D2A57}" xr6:coauthVersionLast="47" xr6:coauthVersionMax="47" xr10:uidLastSave="{CE532AAE-65E1-4B47-9979-45253B12565F}"/>
  <workbookProtection workbookAlgorithmName="SHA-512" workbookHashValue="jsICB66SUyRFC+MZUPcWXNBv2S3P147IQthOs8vQl96D8enWbFdAnx/eL3fh3puawyPBr5KlHj9H3BaK/iQkPw==" workbookSaltValue="SQ83ItcPbymyMlpZo6DW2A==" workbookSpinCount="100000" lockStructure="1"/>
  <bookViews>
    <workbookView xWindow="-108" yWindow="-108" windowWidth="23256" windowHeight="12456" xr2:uid="{D406C532-E080-420E-88E7-4D55CBF88994}"/>
  </bookViews>
  <sheets>
    <sheet name="zgloszenie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N9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6" i="1"/>
  <c r="I4" i="2"/>
  <c r="I5" i="2"/>
  <c r="I6" i="2"/>
  <c r="I7" i="2"/>
  <c r="I8" i="2"/>
  <c r="I9" i="2"/>
  <c r="I10" i="2"/>
  <c r="I11" i="2"/>
  <c r="I12" i="2"/>
  <c r="I13" i="2"/>
  <c r="I14" i="2"/>
  <c r="I3" i="2"/>
  <c r="N8" i="1" l="1"/>
  <c r="N55" i="1"/>
  <c r="N47" i="1"/>
  <c r="N39" i="1"/>
  <c r="N31" i="1"/>
  <c r="N23" i="1"/>
  <c r="N15" i="1"/>
  <c r="N53" i="1"/>
  <c r="N45" i="1"/>
  <c r="N37" i="1"/>
  <c r="N29" i="1"/>
  <c r="N21" i="1"/>
  <c r="N13" i="1"/>
  <c r="N30" i="1"/>
  <c r="N14" i="1"/>
  <c r="N52" i="1"/>
  <c r="N44" i="1"/>
  <c r="N36" i="1"/>
  <c r="N28" i="1"/>
  <c r="N20" i="1"/>
  <c r="N12" i="1"/>
  <c r="N2" i="1" s="1"/>
  <c r="N54" i="1"/>
  <c r="N38" i="1"/>
  <c r="N22" i="1"/>
  <c r="N51" i="1"/>
  <c r="N43" i="1"/>
  <c r="N35" i="1"/>
  <c r="N27" i="1"/>
  <c r="N19" i="1"/>
  <c r="N11" i="1"/>
  <c r="N46" i="1"/>
  <c r="N7" i="1"/>
  <c r="N50" i="1"/>
  <c r="N42" i="1"/>
  <c r="N34" i="1"/>
  <c r="N26" i="1"/>
  <c r="N18" i="1"/>
  <c r="N10" i="1"/>
  <c r="N6" i="1"/>
  <c r="N49" i="1"/>
  <c r="N41" i="1"/>
  <c r="N33" i="1"/>
  <c r="N25" i="1"/>
  <c r="N17" i="1"/>
  <c r="N48" i="1"/>
  <c r="N40" i="1"/>
  <c r="N32" i="1"/>
  <c r="N24" i="1"/>
  <c r="N16" i="1"/>
</calcChain>
</file>

<file path=xl/sharedStrings.xml><?xml version="1.0" encoding="utf-8"?>
<sst xmlns="http://schemas.openxmlformats.org/spreadsheetml/2006/main" count="135" uniqueCount="77">
  <si>
    <t>Osoba zgłaszająca:</t>
  </si>
  <si>
    <t xml:space="preserve">Do zapłaty </t>
  </si>
  <si>
    <t>Nazwisko</t>
  </si>
  <si>
    <t>Imię</t>
  </si>
  <si>
    <t>email</t>
  </si>
  <si>
    <t>numer telefonu</t>
  </si>
  <si>
    <t>Lp.</t>
  </si>
  <si>
    <t>Klub</t>
  </si>
  <si>
    <t xml:space="preserve">GRUPA </t>
  </si>
  <si>
    <t>Rok urodzenia</t>
  </si>
  <si>
    <t>MPJ szybkie</t>
  </si>
  <si>
    <t>MPJ blitz</t>
  </si>
  <si>
    <t>PAKIET
zakwaterowanie</t>
  </si>
  <si>
    <t>PAKIET
obiady</t>
  </si>
  <si>
    <t>Numer PESEL</t>
  </si>
  <si>
    <t>OPIEKUN</t>
  </si>
  <si>
    <t>Należności 
opł. Startowe</t>
  </si>
  <si>
    <t>należności 
zakwaterowanie 
&amp; wyżywienie</t>
  </si>
  <si>
    <t>Dodatkowe uwagi / współlokator</t>
  </si>
  <si>
    <t>GRUPA</t>
  </si>
  <si>
    <t>D18</t>
  </si>
  <si>
    <t>D16</t>
  </si>
  <si>
    <t>D14</t>
  </si>
  <si>
    <t>D12</t>
  </si>
  <si>
    <t>D10</t>
  </si>
  <si>
    <t>C18</t>
  </si>
  <si>
    <t>C16</t>
  </si>
  <si>
    <t>C14</t>
  </si>
  <si>
    <t>C12</t>
  </si>
  <si>
    <t>C10</t>
  </si>
  <si>
    <t>C08</t>
  </si>
  <si>
    <t>D08</t>
  </si>
  <si>
    <t>os.tow.</t>
  </si>
  <si>
    <t>rapid</t>
  </si>
  <si>
    <t>blitz</t>
  </si>
  <si>
    <t>TAK</t>
  </si>
  <si>
    <t>NIE</t>
  </si>
  <si>
    <t>PAKIET</t>
  </si>
  <si>
    <t>OPIS</t>
  </si>
  <si>
    <t>KOSZT</t>
  </si>
  <si>
    <t>A.</t>
  </si>
  <si>
    <t>B.</t>
  </si>
  <si>
    <t>C.</t>
  </si>
  <si>
    <t>D.</t>
  </si>
  <si>
    <t>E.</t>
  </si>
  <si>
    <t>F.</t>
  </si>
  <si>
    <t>H.</t>
  </si>
  <si>
    <t>900 zł / za pokój</t>
  </si>
  <si>
    <t>I.</t>
  </si>
  <si>
    <t>1140 zł / za pokój</t>
  </si>
  <si>
    <t>J.</t>
  </si>
  <si>
    <t>960 zł / za pokój</t>
  </si>
  <si>
    <t>K.</t>
  </si>
  <si>
    <t>1230 zł / za pokój</t>
  </si>
  <si>
    <t>180 zł  / osoba</t>
  </si>
  <si>
    <t>450 zł  / osoba</t>
  </si>
  <si>
    <t>390 zł  / osoba</t>
  </si>
  <si>
    <t>300 zł  / osoba</t>
  </si>
  <si>
    <t>270 zł  / osoba</t>
  </si>
  <si>
    <t>CENA</t>
  </si>
  <si>
    <t>-</t>
  </si>
  <si>
    <t>Hotelu CAMPANILE, pokój 1-os.</t>
  </si>
  <si>
    <t>Hotelu CAMPANILE, pokój 2-os.</t>
  </si>
  <si>
    <t xml:space="preserve"> Hotel QUBUS pokój 1 os.</t>
  </si>
  <si>
    <t xml:space="preserve"> Hotel QUBUS pokój 2 os.</t>
  </si>
  <si>
    <t>PARK Hotel, pokój 2-os.</t>
  </si>
  <si>
    <t>PARK Hotel, pokój 1-os.</t>
  </si>
  <si>
    <t>Internat ZS Elektronicznych</t>
  </si>
  <si>
    <t>obiady</t>
  </si>
  <si>
    <t xml:space="preserve">- </t>
  </si>
  <si>
    <t>Collegium Medicum pokój 1-os.</t>
  </si>
  <si>
    <t>Collegium Medicum pokój 2-os.</t>
  </si>
  <si>
    <t>Politechnika Bydgoska pokój 1-os.</t>
  </si>
  <si>
    <t>Politechnika Bydgoska pokój 2-os.</t>
  </si>
  <si>
    <t>Wszystkie należności płatne na konto organizatora</t>
  </si>
  <si>
    <t>Bydgoski Klub Sportowy CHEMIK - nr konta: 42 1600 1462 1024 1076 5000 0008 (BNP Praribas)</t>
  </si>
  <si>
    <t>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</si>
</sst>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i/>
      <sz val="8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4" fontId="4" fillId="3" borderId="9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49" fontId="2" fillId="4" borderId="3" xfId="1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</cellXfs>
  <cellStyles count="2">
    <cellStyle name="Normalny" xfId="0" builtinId="0"/>
    <cellStyle name="Walutowy 2" xfId="1" xr:uid="{ADB95E9F-A01C-40E8-AE65-399E1FF1F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F03F-F3AB-444E-AB1B-682C1423FA12}">
  <dimension ref="A1:O55"/>
  <sheetViews>
    <sheetView tabSelected="1" workbookViewId="0">
      <selection activeCell="I2" sqref="I2"/>
    </sheetView>
  </sheetViews>
  <sheetFormatPr defaultRowHeight="14.4" x14ac:dyDescent="0.3"/>
  <cols>
    <col min="1" max="1" width="4" customWidth="1"/>
    <col min="2" max="2" width="23.33203125" customWidth="1"/>
    <col min="3" max="3" width="19" customWidth="1"/>
    <col min="4" max="4" width="36" customWidth="1"/>
    <col min="5" max="5" width="13.44140625" customWidth="1"/>
    <col min="6" max="6" width="10" customWidth="1"/>
    <col min="7" max="7" width="10.6640625" customWidth="1"/>
    <col min="8" max="8" width="8.33203125" customWidth="1"/>
    <col min="9" max="9" width="19.5546875" bestFit="1" customWidth="1"/>
    <col min="10" max="10" width="10.6640625" customWidth="1"/>
    <col min="11" max="11" width="21.5546875" customWidth="1"/>
    <col min="12" max="12" width="17.109375" customWidth="1"/>
    <col min="13" max="13" width="19.77734375" customWidth="1"/>
    <col min="14" max="14" width="21.5546875" bestFit="1" customWidth="1"/>
    <col min="15" max="15" width="18.5546875" customWidth="1"/>
  </cols>
  <sheetData>
    <row r="1" spans="1:15" ht="15" thickBot="1" x14ac:dyDescent="0.35">
      <c r="B1" s="1" t="s">
        <v>0</v>
      </c>
    </row>
    <row r="2" spans="1:15" ht="25.2" customHeight="1" thickBot="1" x14ac:dyDescent="0.35">
      <c r="B2" s="2"/>
      <c r="C2" s="3"/>
      <c r="D2" s="3"/>
      <c r="E2" s="4"/>
      <c r="L2" s="5" t="s">
        <v>1</v>
      </c>
      <c r="M2" s="6">
        <f>SUM(M6:M155)</f>
        <v>0</v>
      </c>
      <c r="N2" s="6">
        <f>SUM(N6:N155)</f>
        <v>0</v>
      </c>
    </row>
    <row r="3" spans="1:15" x14ac:dyDescent="0.3">
      <c r="B3" s="7" t="s">
        <v>2</v>
      </c>
      <c r="C3" s="7" t="s">
        <v>3</v>
      </c>
      <c r="D3" s="7" t="s">
        <v>4</v>
      </c>
      <c r="E3" s="7" t="s">
        <v>5</v>
      </c>
      <c r="L3" s="33" t="s">
        <v>74</v>
      </c>
    </row>
    <row r="4" spans="1:15" ht="12.6" customHeight="1" thickBot="1" x14ac:dyDescent="0.35">
      <c r="B4" s="8"/>
      <c r="L4" s="33" t="s">
        <v>75</v>
      </c>
    </row>
    <row r="5" spans="1:15" ht="43.8" thickBot="1" x14ac:dyDescent="0.35">
      <c r="A5" s="9" t="s">
        <v>6</v>
      </c>
      <c r="B5" s="10" t="s">
        <v>2</v>
      </c>
      <c r="C5" s="10" t="s">
        <v>3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1" t="s">
        <v>14</v>
      </c>
      <c r="L5" s="12" t="s">
        <v>15</v>
      </c>
      <c r="M5" s="13" t="s">
        <v>16</v>
      </c>
      <c r="N5" s="14" t="s">
        <v>17</v>
      </c>
      <c r="O5" s="30" t="s">
        <v>18</v>
      </c>
    </row>
    <row r="6" spans="1:15" ht="18" x14ac:dyDescent="0.3">
      <c r="A6" s="15">
        <v>1</v>
      </c>
      <c r="B6" s="16"/>
      <c r="C6" s="17"/>
      <c r="D6" s="17"/>
      <c r="E6" s="18"/>
      <c r="F6" s="17"/>
      <c r="G6" s="18"/>
      <c r="H6" s="18"/>
      <c r="I6" s="29" t="s">
        <v>69</v>
      </c>
      <c r="J6" s="18"/>
      <c r="K6" s="19"/>
      <c r="L6" s="20"/>
      <c r="M6" s="21">
        <f>IF(G6="TAK",90,0)+IF(H6="TAK",90,0)</f>
        <v>0</v>
      </c>
      <c r="N6" s="22">
        <f>VLOOKUP(I6,Arkusz2!$I$3:$J$14,2)+IF(J6="TAK",96,0)</f>
        <v>0</v>
      </c>
      <c r="O6" s="31"/>
    </row>
    <row r="7" spans="1:15" ht="18" x14ac:dyDescent="0.3">
      <c r="A7" s="23">
        <v>2</v>
      </c>
      <c r="B7" s="24"/>
      <c r="C7" s="25"/>
      <c r="D7" s="25"/>
      <c r="E7" s="18"/>
      <c r="F7" s="25"/>
      <c r="G7" s="18"/>
      <c r="H7" s="18"/>
      <c r="I7" s="29" t="s">
        <v>69</v>
      </c>
      <c r="J7" s="18"/>
      <c r="K7" s="26"/>
      <c r="L7" s="27"/>
      <c r="M7" s="21">
        <f>IF(G7="TAK",90,0)+IF(H7="TAK",90,0)</f>
        <v>0</v>
      </c>
      <c r="N7" s="22">
        <f>VLOOKUP(I7,Arkusz2!$I$2:$J$14,2)+IF(J7="TAK",96,0)</f>
        <v>0</v>
      </c>
      <c r="O7" s="32"/>
    </row>
    <row r="8" spans="1:15" ht="18" x14ac:dyDescent="0.3">
      <c r="A8" s="23">
        <v>3</v>
      </c>
      <c r="B8" s="24"/>
      <c r="C8" s="25"/>
      <c r="D8" s="25"/>
      <c r="E8" s="18"/>
      <c r="F8" s="25"/>
      <c r="G8" s="18"/>
      <c r="H8" s="18"/>
      <c r="I8" s="29" t="s">
        <v>69</v>
      </c>
      <c r="J8" s="18"/>
      <c r="K8" s="26"/>
      <c r="L8" s="27"/>
      <c r="M8" s="21">
        <f t="shared" ref="M8:M55" si="0">IF(G8="TAK",90,0)+IF(H8="TAK",90,0)</f>
        <v>0</v>
      </c>
      <c r="N8" s="22">
        <f>VLOOKUP(I8,Arkusz2!$I$2:$J$14,2)+IF(J8="TAK",96,0)</f>
        <v>0</v>
      </c>
      <c r="O8" s="32"/>
    </row>
    <row r="9" spans="1:15" ht="18" x14ac:dyDescent="0.3">
      <c r="A9" s="23">
        <v>4</v>
      </c>
      <c r="B9" s="24"/>
      <c r="C9" s="25"/>
      <c r="D9" s="25"/>
      <c r="E9" s="18"/>
      <c r="F9" s="25"/>
      <c r="G9" s="18"/>
      <c r="H9" s="18"/>
      <c r="I9" s="29" t="s">
        <v>69</v>
      </c>
      <c r="J9" s="18"/>
      <c r="K9" s="26"/>
      <c r="L9" s="27"/>
      <c r="M9" s="21">
        <f t="shared" si="0"/>
        <v>0</v>
      </c>
      <c r="N9" s="22">
        <f>VLOOKUP(I9,Arkusz2!$I$2:$J$14,2)+IF(J9="TAK",96,0)</f>
        <v>0</v>
      </c>
      <c r="O9" s="32"/>
    </row>
    <row r="10" spans="1:15" ht="18" x14ac:dyDescent="0.3">
      <c r="A10" s="23">
        <v>5</v>
      </c>
      <c r="B10" s="24"/>
      <c r="C10" s="25"/>
      <c r="D10" s="25"/>
      <c r="E10" s="18"/>
      <c r="F10" s="25"/>
      <c r="G10" s="18"/>
      <c r="H10" s="18"/>
      <c r="I10" s="29" t="s">
        <v>69</v>
      </c>
      <c r="J10" s="18"/>
      <c r="K10" s="26"/>
      <c r="L10" s="27"/>
      <c r="M10" s="21">
        <f t="shared" si="0"/>
        <v>0</v>
      </c>
      <c r="N10" s="22">
        <f>VLOOKUP(I10,Arkusz2!$I$2:$J$14,2)+IF(J10="TAK",96,0)</f>
        <v>0</v>
      </c>
      <c r="O10" s="32"/>
    </row>
    <row r="11" spans="1:15" ht="18" x14ac:dyDescent="0.3">
      <c r="A11" s="23">
        <v>6</v>
      </c>
      <c r="B11" s="24"/>
      <c r="C11" s="25"/>
      <c r="D11" s="25"/>
      <c r="E11" s="18"/>
      <c r="F11" s="25"/>
      <c r="G11" s="18"/>
      <c r="H11" s="18"/>
      <c r="I11" s="29" t="s">
        <v>69</v>
      </c>
      <c r="J11" s="18"/>
      <c r="K11" s="26"/>
      <c r="L11" s="27"/>
      <c r="M11" s="21">
        <f t="shared" si="0"/>
        <v>0</v>
      </c>
      <c r="N11" s="22">
        <f>VLOOKUP(I11,Arkusz2!$I$2:$J$14,2)+IF(J11="TAK",96,0)</f>
        <v>0</v>
      </c>
      <c r="O11" s="32"/>
    </row>
    <row r="12" spans="1:15" ht="18" x14ac:dyDescent="0.3">
      <c r="A12" s="23">
        <v>7</v>
      </c>
      <c r="B12" s="24"/>
      <c r="C12" s="25"/>
      <c r="D12" s="25"/>
      <c r="E12" s="18"/>
      <c r="F12" s="25"/>
      <c r="G12" s="18"/>
      <c r="H12" s="18"/>
      <c r="I12" s="29" t="s">
        <v>69</v>
      </c>
      <c r="J12" s="18"/>
      <c r="K12" s="26"/>
      <c r="L12" s="27"/>
      <c r="M12" s="21">
        <f t="shared" si="0"/>
        <v>0</v>
      </c>
      <c r="N12" s="22">
        <f>VLOOKUP(I12,Arkusz2!$I$2:$J$14,2)+IF(J12="TAK",96,0)</f>
        <v>0</v>
      </c>
      <c r="O12" s="32"/>
    </row>
    <row r="13" spans="1:15" ht="18" x14ac:dyDescent="0.3">
      <c r="A13" s="23">
        <v>8</v>
      </c>
      <c r="B13" s="24"/>
      <c r="C13" s="25"/>
      <c r="D13" s="25"/>
      <c r="E13" s="18"/>
      <c r="F13" s="25"/>
      <c r="G13" s="18"/>
      <c r="H13" s="18"/>
      <c r="I13" s="29" t="s">
        <v>69</v>
      </c>
      <c r="J13" s="18"/>
      <c r="K13" s="26"/>
      <c r="L13" s="27"/>
      <c r="M13" s="21">
        <f t="shared" si="0"/>
        <v>0</v>
      </c>
      <c r="N13" s="22">
        <f>VLOOKUP(I13,Arkusz2!$I$2:$J$14,2)+IF(J13="TAK",96,0)</f>
        <v>0</v>
      </c>
      <c r="O13" s="32"/>
    </row>
    <row r="14" spans="1:15" ht="18" x14ac:dyDescent="0.3">
      <c r="A14" s="23">
        <v>9</v>
      </c>
      <c r="B14" s="24"/>
      <c r="C14" s="25"/>
      <c r="D14" s="25"/>
      <c r="E14" s="18"/>
      <c r="F14" s="25"/>
      <c r="G14" s="18"/>
      <c r="H14" s="18"/>
      <c r="I14" s="29" t="s">
        <v>69</v>
      </c>
      <c r="J14" s="18"/>
      <c r="K14" s="26"/>
      <c r="L14" s="27"/>
      <c r="M14" s="21">
        <f t="shared" si="0"/>
        <v>0</v>
      </c>
      <c r="N14" s="22">
        <f>VLOOKUP(I14,Arkusz2!$I$2:$J$14,2)+IF(J14="TAK",96,0)</f>
        <v>0</v>
      </c>
      <c r="O14" s="32"/>
    </row>
    <row r="15" spans="1:15" ht="18" x14ac:dyDescent="0.3">
      <c r="A15" s="23">
        <v>10</v>
      </c>
      <c r="B15" s="24"/>
      <c r="C15" s="25"/>
      <c r="D15" s="25"/>
      <c r="E15" s="18"/>
      <c r="F15" s="25"/>
      <c r="G15" s="18"/>
      <c r="H15" s="18"/>
      <c r="I15" s="29" t="s">
        <v>69</v>
      </c>
      <c r="J15" s="18"/>
      <c r="K15" s="26"/>
      <c r="L15" s="27"/>
      <c r="M15" s="21">
        <f t="shared" si="0"/>
        <v>0</v>
      </c>
      <c r="N15" s="22">
        <f>VLOOKUP(I15,Arkusz2!$I$2:$J$14,2)+IF(J15="TAK",96,0)</f>
        <v>0</v>
      </c>
      <c r="O15" s="32"/>
    </row>
    <row r="16" spans="1:15" ht="18" x14ac:dyDescent="0.3">
      <c r="A16" s="23">
        <v>11</v>
      </c>
      <c r="B16" s="24"/>
      <c r="C16" s="25"/>
      <c r="D16" s="25"/>
      <c r="E16" s="18"/>
      <c r="F16" s="25"/>
      <c r="G16" s="18"/>
      <c r="H16" s="18"/>
      <c r="I16" s="29" t="s">
        <v>69</v>
      </c>
      <c r="J16" s="18"/>
      <c r="K16" s="26"/>
      <c r="L16" s="27"/>
      <c r="M16" s="21">
        <f t="shared" si="0"/>
        <v>0</v>
      </c>
      <c r="N16" s="22">
        <f>VLOOKUP(I16,Arkusz2!$I$2:$J$14,2)+IF(J16="TAK",96,0)</f>
        <v>0</v>
      </c>
      <c r="O16" s="32"/>
    </row>
    <row r="17" spans="1:15" ht="18" x14ac:dyDescent="0.3">
      <c r="A17" s="23">
        <v>12</v>
      </c>
      <c r="B17" s="24"/>
      <c r="C17" s="25"/>
      <c r="D17" s="25"/>
      <c r="E17" s="18"/>
      <c r="F17" s="25"/>
      <c r="G17" s="18"/>
      <c r="H17" s="18"/>
      <c r="I17" s="29" t="s">
        <v>69</v>
      </c>
      <c r="J17" s="18"/>
      <c r="K17" s="26"/>
      <c r="L17" s="27"/>
      <c r="M17" s="21">
        <f t="shared" si="0"/>
        <v>0</v>
      </c>
      <c r="N17" s="22">
        <f>VLOOKUP(I17,Arkusz2!$I$2:$J$14,2)+IF(J17="TAK",96,0)</f>
        <v>0</v>
      </c>
      <c r="O17" s="32"/>
    </row>
    <row r="18" spans="1:15" ht="18" x14ac:dyDescent="0.3">
      <c r="A18" s="23">
        <v>13</v>
      </c>
      <c r="B18" s="24"/>
      <c r="C18" s="25"/>
      <c r="D18" s="25"/>
      <c r="E18" s="18"/>
      <c r="F18" s="25"/>
      <c r="G18" s="18"/>
      <c r="H18" s="18"/>
      <c r="I18" s="29" t="s">
        <v>69</v>
      </c>
      <c r="J18" s="18"/>
      <c r="K18" s="26"/>
      <c r="L18" s="27"/>
      <c r="M18" s="21">
        <f t="shared" si="0"/>
        <v>0</v>
      </c>
      <c r="N18" s="22">
        <f>VLOOKUP(I18,Arkusz2!$I$2:$J$14,2)+IF(J18="TAK",96,0)</f>
        <v>0</v>
      </c>
      <c r="O18" s="32"/>
    </row>
    <row r="19" spans="1:15" ht="18" x14ac:dyDescent="0.3">
      <c r="A19" s="23">
        <v>14</v>
      </c>
      <c r="B19" s="24"/>
      <c r="C19" s="25"/>
      <c r="D19" s="25"/>
      <c r="E19" s="18"/>
      <c r="F19" s="25"/>
      <c r="G19" s="18"/>
      <c r="H19" s="18"/>
      <c r="I19" s="29" t="s">
        <v>69</v>
      </c>
      <c r="J19" s="18"/>
      <c r="K19" s="26"/>
      <c r="L19" s="27"/>
      <c r="M19" s="21">
        <f t="shared" si="0"/>
        <v>0</v>
      </c>
      <c r="N19" s="22">
        <f>VLOOKUP(I19,Arkusz2!$I$2:$J$14,2)+IF(J19="TAK",96,0)</f>
        <v>0</v>
      </c>
      <c r="O19" s="32"/>
    </row>
    <row r="20" spans="1:15" ht="18" x14ac:dyDescent="0.3">
      <c r="A20" s="23">
        <v>15</v>
      </c>
      <c r="B20" s="24"/>
      <c r="C20" s="25"/>
      <c r="D20" s="25"/>
      <c r="E20" s="18"/>
      <c r="F20" s="25"/>
      <c r="G20" s="18"/>
      <c r="H20" s="18"/>
      <c r="I20" s="29" t="s">
        <v>69</v>
      </c>
      <c r="J20" s="18"/>
      <c r="K20" s="26"/>
      <c r="L20" s="27"/>
      <c r="M20" s="21">
        <f t="shared" si="0"/>
        <v>0</v>
      </c>
      <c r="N20" s="22">
        <f>VLOOKUP(I20,Arkusz2!$I$2:$J$14,2)+IF(J20="TAK",96,0)</f>
        <v>0</v>
      </c>
      <c r="O20" s="32"/>
    </row>
    <row r="21" spans="1:15" ht="18" x14ac:dyDescent="0.3">
      <c r="A21" s="23">
        <v>16</v>
      </c>
      <c r="B21" s="24"/>
      <c r="C21" s="25"/>
      <c r="D21" s="25"/>
      <c r="E21" s="18"/>
      <c r="F21" s="25"/>
      <c r="G21" s="18"/>
      <c r="H21" s="18"/>
      <c r="I21" s="29" t="s">
        <v>69</v>
      </c>
      <c r="J21" s="18"/>
      <c r="K21" s="26"/>
      <c r="L21" s="27"/>
      <c r="M21" s="21">
        <f t="shared" si="0"/>
        <v>0</v>
      </c>
      <c r="N21" s="22">
        <f>VLOOKUP(I21,Arkusz2!$I$2:$J$14,2)+IF(J21="TAK",96,0)</f>
        <v>0</v>
      </c>
      <c r="O21" s="32"/>
    </row>
    <row r="22" spans="1:15" ht="18" x14ac:dyDescent="0.3">
      <c r="A22" s="23">
        <v>17</v>
      </c>
      <c r="B22" s="24"/>
      <c r="C22" s="25"/>
      <c r="D22" s="25"/>
      <c r="E22" s="18"/>
      <c r="F22" s="25"/>
      <c r="G22" s="18"/>
      <c r="H22" s="18"/>
      <c r="I22" s="29" t="s">
        <v>69</v>
      </c>
      <c r="J22" s="18"/>
      <c r="K22" s="26"/>
      <c r="L22" s="27"/>
      <c r="M22" s="21">
        <f t="shared" si="0"/>
        <v>0</v>
      </c>
      <c r="N22" s="22">
        <f>VLOOKUP(I22,Arkusz2!$I$2:$J$14,2)+IF(J22="TAK",96,0)</f>
        <v>0</v>
      </c>
      <c r="O22" s="32"/>
    </row>
    <row r="23" spans="1:15" ht="18" x14ac:dyDescent="0.3">
      <c r="A23" s="23">
        <v>18</v>
      </c>
      <c r="B23" s="24"/>
      <c r="C23" s="25"/>
      <c r="D23" s="25"/>
      <c r="E23" s="18"/>
      <c r="F23" s="25"/>
      <c r="G23" s="18"/>
      <c r="H23" s="18"/>
      <c r="I23" s="29" t="s">
        <v>69</v>
      </c>
      <c r="J23" s="18"/>
      <c r="K23" s="26"/>
      <c r="L23" s="27"/>
      <c r="M23" s="21">
        <f t="shared" si="0"/>
        <v>0</v>
      </c>
      <c r="N23" s="22">
        <f>VLOOKUP(I23,Arkusz2!$I$2:$J$14,2)+IF(J23="TAK",96,0)</f>
        <v>0</v>
      </c>
      <c r="O23" s="32"/>
    </row>
    <row r="24" spans="1:15" ht="18" x14ac:dyDescent="0.3">
      <c r="A24" s="23">
        <v>19</v>
      </c>
      <c r="B24" s="24"/>
      <c r="C24" s="25"/>
      <c r="D24" s="25"/>
      <c r="E24" s="18"/>
      <c r="F24" s="25"/>
      <c r="G24" s="18"/>
      <c r="H24" s="18"/>
      <c r="I24" s="29" t="s">
        <v>69</v>
      </c>
      <c r="J24" s="18"/>
      <c r="K24" s="26"/>
      <c r="L24" s="27"/>
      <c r="M24" s="21">
        <f t="shared" si="0"/>
        <v>0</v>
      </c>
      <c r="N24" s="22">
        <f>VLOOKUP(I24,Arkusz2!$I$2:$J$14,2)+IF(J24="TAK",96,0)</f>
        <v>0</v>
      </c>
      <c r="O24" s="32"/>
    </row>
    <row r="25" spans="1:15" ht="18" x14ac:dyDescent="0.3">
      <c r="A25" s="23">
        <v>20</v>
      </c>
      <c r="B25" s="24"/>
      <c r="C25" s="25"/>
      <c r="D25" s="25"/>
      <c r="E25" s="18"/>
      <c r="F25" s="25"/>
      <c r="G25" s="18"/>
      <c r="H25" s="18"/>
      <c r="I25" s="29" t="s">
        <v>69</v>
      </c>
      <c r="J25" s="18"/>
      <c r="K25" s="26"/>
      <c r="L25" s="27"/>
      <c r="M25" s="21">
        <f t="shared" si="0"/>
        <v>0</v>
      </c>
      <c r="N25" s="22">
        <f>VLOOKUP(I25,Arkusz2!$I$2:$J$14,2)+IF(J25="TAK",96,0)</f>
        <v>0</v>
      </c>
      <c r="O25" s="32"/>
    </row>
    <row r="26" spans="1:15" ht="18" x14ac:dyDescent="0.3">
      <c r="A26" s="23">
        <v>21</v>
      </c>
      <c r="B26" s="24"/>
      <c r="C26" s="25"/>
      <c r="D26" s="25"/>
      <c r="E26" s="18"/>
      <c r="F26" s="25"/>
      <c r="G26" s="18"/>
      <c r="H26" s="18"/>
      <c r="I26" s="29" t="s">
        <v>69</v>
      </c>
      <c r="J26" s="18"/>
      <c r="K26" s="26"/>
      <c r="L26" s="27"/>
      <c r="M26" s="21">
        <f t="shared" si="0"/>
        <v>0</v>
      </c>
      <c r="N26" s="22">
        <f>VLOOKUP(I26,Arkusz2!$I$2:$J$14,2)+IF(J26="TAK",96,0)</f>
        <v>0</v>
      </c>
      <c r="O26" s="32"/>
    </row>
    <row r="27" spans="1:15" ht="18" x14ac:dyDescent="0.3">
      <c r="A27" s="23">
        <v>22</v>
      </c>
      <c r="B27" s="24"/>
      <c r="C27" s="25"/>
      <c r="D27" s="25"/>
      <c r="E27" s="18"/>
      <c r="F27" s="25"/>
      <c r="G27" s="18"/>
      <c r="H27" s="18"/>
      <c r="I27" s="29" t="s">
        <v>69</v>
      </c>
      <c r="J27" s="18"/>
      <c r="K27" s="26"/>
      <c r="L27" s="27"/>
      <c r="M27" s="21">
        <f t="shared" si="0"/>
        <v>0</v>
      </c>
      <c r="N27" s="22">
        <f>VLOOKUP(I27,Arkusz2!$I$2:$J$14,2)+IF(J27="TAK",96,0)</f>
        <v>0</v>
      </c>
      <c r="O27" s="32"/>
    </row>
    <row r="28" spans="1:15" ht="18" x14ac:dyDescent="0.3">
      <c r="A28" s="23">
        <v>23</v>
      </c>
      <c r="B28" s="24"/>
      <c r="C28" s="25"/>
      <c r="D28" s="25"/>
      <c r="E28" s="18"/>
      <c r="F28" s="25"/>
      <c r="G28" s="18"/>
      <c r="H28" s="18"/>
      <c r="I28" s="29" t="s">
        <v>69</v>
      </c>
      <c r="J28" s="18"/>
      <c r="K28" s="26"/>
      <c r="L28" s="27"/>
      <c r="M28" s="21">
        <f t="shared" si="0"/>
        <v>0</v>
      </c>
      <c r="N28" s="22">
        <f>VLOOKUP(I28,Arkusz2!$I$2:$J$14,2)+IF(J28="TAK",96,0)</f>
        <v>0</v>
      </c>
      <c r="O28" s="32"/>
    </row>
    <row r="29" spans="1:15" ht="18" x14ac:dyDescent="0.3">
      <c r="A29" s="23">
        <v>24</v>
      </c>
      <c r="B29" s="24"/>
      <c r="C29" s="25"/>
      <c r="D29" s="25"/>
      <c r="E29" s="18"/>
      <c r="F29" s="25"/>
      <c r="G29" s="18"/>
      <c r="H29" s="18"/>
      <c r="I29" s="29" t="s">
        <v>69</v>
      </c>
      <c r="J29" s="18"/>
      <c r="K29" s="26"/>
      <c r="L29" s="27"/>
      <c r="M29" s="21">
        <f t="shared" si="0"/>
        <v>0</v>
      </c>
      <c r="N29" s="22">
        <f>VLOOKUP(I29,Arkusz2!$I$2:$J$14,2)+IF(J29="TAK",96,0)</f>
        <v>0</v>
      </c>
      <c r="O29" s="32"/>
    </row>
    <row r="30" spans="1:15" ht="18" x14ac:dyDescent="0.3">
      <c r="A30" s="23">
        <v>25</v>
      </c>
      <c r="B30" s="24"/>
      <c r="C30" s="25"/>
      <c r="D30" s="25"/>
      <c r="E30" s="18"/>
      <c r="F30" s="25"/>
      <c r="G30" s="18"/>
      <c r="H30" s="18"/>
      <c r="I30" s="29" t="s">
        <v>69</v>
      </c>
      <c r="J30" s="18"/>
      <c r="K30" s="26"/>
      <c r="L30" s="27"/>
      <c r="M30" s="21">
        <f t="shared" si="0"/>
        <v>0</v>
      </c>
      <c r="N30" s="22">
        <f>VLOOKUP(I30,Arkusz2!$I$2:$J$14,2)+IF(J30="TAK",96,0)</f>
        <v>0</v>
      </c>
      <c r="O30" s="32"/>
    </row>
    <row r="31" spans="1:15" ht="18" x14ac:dyDescent="0.3">
      <c r="A31" s="23">
        <v>26</v>
      </c>
      <c r="B31" s="24"/>
      <c r="C31" s="25"/>
      <c r="D31" s="25"/>
      <c r="E31" s="18"/>
      <c r="F31" s="25"/>
      <c r="G31" s="18"/>
      <c r="H31" s="18"/>
      <c r="I31" s="29" t="s">
        <v>69</v>
      </c>
      <c r="J31" s="18"/>
      <c r="K31" s="26"/>
      <c r="L31" s="27"/>
      <c r="M31" s="21">
        <f t="shared" si="0"/>
        <v>0</v>
      </c>
      <c r="N31" s="22">
        <f>VLOOKUP(I31,Arkusz2!$I$2:$J$14,2)+IF(J31="TAK",96,0)</f>
        <v>0</v>
      </c>
      <c r="O31" s="32"/>
    </row>
    <row r="32" spans="1:15" ht="18" x14ac:dyDescent="0.3">
      <c r="A32" s="23">
        <v>27</v>
      </c>
      <c r="B32" s="24"/>
      <c r="C32" s="25"/>
      <c r="D32" s="25"/>
      <c r="E32" s="18"/>
      <c r="F32" s="25"/>
      <c r="G32" s="18"/>
      <c r="H32" s="18"/>
      <c r="I32" s="29" t="s">
        <v>69</v>
      </c>
      <c r="J32" s="18"/>
      <c r="K32" s="26"/>
      <c r="L32" s="27"/>
      <c r="M32" s="21">
        <f t="shared" si="0"/>
        <v>0</v>
      </c>
      <c r="N32" s="22">
        <f>VLOOKUP(I32,Arkusz2!$I$2:$J$14,2)+IF(J32="TAK",96,0)</f>
        <v>0</v>
      </c>
      <c r="O32" s="32"/>
    </row>
    <row r="33" spans="1:15" ht="18" x14ac:dyDescent="0.3">
      <c r="A33" s="23">
        <v>28</v>
      </c>
      <c r="B33" s="24"/>
      <c r="C33" s="25"/>
      <c r="D33" s="25"/>
      <c r="E33" s="18"/>
      <c r="F33" s="25"/>
      <c r="G33" s="18"/>
      <c r="H33" s="18"/>
      <c r="I33" s="29" t="s">
        <v>69</v>
      </c>
      <c r="J33" s="18"/>
      <c r="K33" s="26"/>
      <c r="L33" s="27"/>
      <c r="M33" s="21">
        <f t="shared" si="0"/>
        <v>0</v>
      </c>
      <c r="N33" s="22">
        <f>VLOOKUP(I33,Arkusz2!$I$2:$J$14,2)+IF(J33="TAK",96,0)</f>
        <v>0</v>
      </c>
      <c r="O33" s="32"/>
    </row>
    <row r="34" spans="1:15" ht="18" x14ac:dyDescent="0.3">
      <c r="A34" s="23">
        <v>29</v>
      </c>
      <c r="B34" s="24"/>
      <c r="C34" s="25"/>
      <c r="D34" s="25"/>
      <c r="E34" s="18"/>
      <c r="F34" s="25"/>
      <c r="G34" s="18"/>
      <c r="H34" s="18"/>
      <c r="I34" s="29" t="s">
        <v>69</v>
      </c>
      <c r="J34" s="18"/>
      <c r="K34" s="26"/>
      <c r="L34" s="27"/>
      <c r="M34" s="21">
        <f t="shared" si="0"/>
        <v>0</v>
      </c>
      <c r="N34" s="22">
        <f>VLOOKUP(I34,Arkusz2!$I$2:$J$14,2)+IF(J34="TAK",96,0)</f>
        <v>0</v>
      </c>
      <c r="O34" s="32"/>
    </row>
    <row r="35" spans="1:15" ht="18" x14ac:dyDescent="0.3">
      <c r="A35" s="23">
        <v>30</v>
      </c>
      <c r="B35" s="24"/>
      <c r="C35" s="25"/>
      <c r="D35" s="25"/>
      <c r="E35" s="18"/>
      <c r="F35" s="25"/>
      <c r="G35" s="18"/>
      <c r="H35" s="18"/>
      <c r="I35" s="29" t="s">
        <v>69</v>
      </c>
      <c r="J35" s="18"/>
      <c r="K35" s="26"/>
      <c r="L35" s="27"/>
      <c r="M35" s="21">
        <f t="shared" si="0"/>
        <v>0</v>
      </c>
      <c r="N35" s="22">
        <f>VLOOKUP(I35,Arkusz2!$I$2:$J$14,2)+IF(J35="TAK",96,0)</f>
        <v>0</v>
      </c>
      <c r="O35" s="32"/>
    </row>
    <row r="36" spans="1:15" ht="18" x14ac:dyDescent="0.3">
      <c r="A36" s="23">
        <v>31</v>
      </c>
      <c r="B36" s="24"/>
      <c r="C36" s="25"/>
      <c r="D36" s="25"/>
      <c r="E36" s="18"/>
      <c r="F36" s="25"/>
      <c r="G36" s="18"/>
      <c r="H36" s="18"/>
      <c r="I36" s="29" t="s">
        <v>69</v>
      </c>
      <c r="J36" s="18"/>
      <c r="K36" s="26"/>
      <c r="L36" s="27"/>
      <c r="M36" s="21">
        <f t="shared" si="0"/>
        <v>0</v>
      </c>
      <c r="N36" s="22">
        <f>VLOOKUP(I36,Arkusz2!$I$2:$J$14,2)+IF(J36="TAK",96,0)</f>
        <v>0</v>
      </c>
      <c r="O36" s="32"/>
    </row>
    <row r="37" spans="1:15" ht="18" x14ac:dyDescent="0.3">
      <c r="A37" s="23">
        <v>32</v>
      </c>
      <c r="B37" s="24"/>
      <c r="C37" s="25"/>
      <c r="D37" s="25"/>
      <c r="E37" s="18"/>
      <c r="F37" s="25"/>
      <c r="G37" s="18"/>
      <c r="H37" s="18"/>
      <c r="I37" s="29" t="s">
        <v>69</v>
      </c>
      <c r="J37" s="18"/>
      <c r="K37" s="26"/>
      <c r="L37" s="27"/>
      <c r="M37" s="21">
        <f t="shared" si="0"/>
        <v>0</v>
      </c>
      <c r="N37" s="22">
        <f>VLOOKUP(I37,Arkusz2!$I$2:$J$14,2)+IF(J37="TAK",96,0)</f>
        <v>0</v>
      </c>
      <c r="O37" s="32"/>
    </row>
    <row r="38" spans="1:15" ht="18" x14ac:dyDescent="0.3">
      <c r="A38" s="23">
        <v>33</v>
      </c>
      <c r="B38" s="24"/>
      <c r="C38" s="25"/>
      <c r="D38" s="25"/>
      <c r="E38" s="18"/>
      <c r="F38" s="25"/>
      <c r="G38" s="18"/>
      <c r="H38" s="18"/>
      <c r="I38" s="29" t="s">
        <v>69</v>
      </c>
      <c r="J38" s="18"/>
      <c r="K38" s="26"/>
      <c r="L38" s="27"/>
      <c r="M38" s="21">
        <f t="shared" si="0"/>
        <v>0</v>
      </c>
      <c r="N38" s="22">
        <f>VLOOKUP(I38,Arkusz2!$I$2:$J$14,2)+IF(J38="TAK",96,0)</f>
        <v>0</v>
      </c>
      <c r="O38" s="32"/>
    </row>
    <row r="39" spans="1:15" ht="18" x14ac:dyDescent="0.3">
      <c r="A39" s="23">
        <v>34</v>
      </c>
      <c r="B39" s="24"/>
      <c r="C39" s="25"/>
      <c r="D39" s="25"/>
      <c r="E39" s="18"/>
      <c r="F39" s="25"/>
      <c r="G39" s="18"/>
      <c r="H39" s="18"/>
      <c r="I39" s="29" t="s">
        <v>69</v>
      </c>
      <c r="J39" s="18"/>
      <c r="K39" s="26"/>
      <c r="L39" s="27"/>
      <c r="M39" s="21">
        <f t="shared" si="0"/>
        <v>0</v>
      </c>
      <c r="N39" s="22">
        <f>VLOOKUP(I39,Arkusz2!$I$2:$J$14,2)+IF(J39="TAK",96,0)</f>
        <v>0</v>
      </c>
      <c r="O39" s="32"/>
    </row>
    <row r="40" spans="1:15" ht="18" x14ac:dyDescent="0.3">
      <c r="A40" s="23">
        <v>35</v>
      </c>
      <c r="B40" s="24"/>
      <c r="C40" s="25"/>
      <c r="D40" s="25"/>
      <c r="E40" s="18"/>
      <c r="F40" s="25"/>
      <c r="G40" s="18"/>
      <c r="H40" s="18"/>
      <c r="I40" s="29" t="s">
        <v>69</v>
      </c>
      <c r="J40" s="18"/>
      <c r="K40" s="26"/>
      <c r="L40" s="27"/>
      <c r="M40" s="21">
        <f t="shared" si="0"/>
        <v>0</v>
      </c>
      <c r="N40" s="22">
        <f>VLOOKUP(I40,Arkusz2!$I$2:$J$14,2)+IF(J40="TAK",96,0)</f>
        <v>0</v>
      </c>
      <c r="O40" s="32"/>
    </row>
    <row r="41" spans="1:15" ht="18" x14ac:dyDescent="0.3">
      <c r="A41" s="23">
        <v>36</v>
      </c>
      <c r="B41" s="24"/>
      <c r="C41" s="25"/>
      <c r="D41" s="25"/>
      <c r="E41" s="18"/>
      <c r="F41" s="25"/>
      <c r="G41" s="18"/>
      <c r="H41" s="18"/>
      <c r="I41" s="29" t="s">
        <v>69</v>
      </c>
      <c r="J41" s="18"/>
      <c r="K41" s="26"/>
      <c r="L41" s="27"/>
      <c r="M41" s="21">
        <f t="shared" si="0"/>
        <v>0</v>
      </c>
      <c r="N41" s="22">
        <f>VLOOKUP(I41,Arkusz2!$I$2:$J$14,2)+IF(J41="TAK",96,0)</f>
        <v>0</v>
      </c>
      <c r="O41" s="32"/>
    </row>
    <row r="42" spans="1:15" ht="18" x14ac:dyDescent="0.3">
      <c r="A42" s="23">
        <v>37</v>
      </c>
      <c r="B42" s="24"/>
      <c r="C42" s="25"/>
      <c r="D42" s="25"/>
      <c r="E42" s="18"/>
      <c r="F42" s="25"/>
      <c r="G42" s="18"/>
      <c r="H42" s="18"/>
      <c r="I42" s="29" t="s">
        <v>69</v>
      </c>
      <c r="J42" s="18"/>
      <c r="K42" s="26"/>
      <c r="L42" s="27"/>
      <c r="M42" s="21">
        <f t="shared" si="0"/>
        <v>0</v>
      </c>
      <c r="N42" s="22">
        <f>VLOOKUP(I42,Arkusz2!$I$2:$J$14,2)+IF(J42="TAK",96,0)</f>
        <v>0</v>
      </c>
      <c r="O42" s="32"/>
    </row>
    <row r="43" spans="1:15" ht="18" x14ac:dyDescent="0.3">
      <c r="A43" s="23">
        <v>38</v>
      </c>
      <c r="B43" s="24"/>
      <c r="C43" s="25"/>
      <c r="D43" s="25"/>
      <c r="E43" s="18"/>
      <c r="F43" s="25"/>
      <c r="G43" s="18"/>
      <c r="H43" s="18"/>
      <c r="I43" s="29" t="s">
        <v>69</v>
      </c>
      <c r="J43" s="18"/>
      <c r="K43" s="26"/>
      <c r="L43" s="27"/>
      <c r="M43" s="21">
        <f t="shared" si="0"/>
        <v>0</v>
      </c>
      <c r="N43" s="22">
        <f>VLOOKUP(I43,Arkusz2!$I$2:$J$14,2)+IF(J43="TAK",96,0)</f>
        <v>0</v>
      </c>
      <c r="O43" s="32"/>
    </row>
    <row r="44" spans="1:15" ht="18" x14ac:dyDescent="0.3">
      <c r="A44" s="23">
        <v>39</v>
      </c>
      <c r="B44" s="24"/>
      <c r="C44" s="25"/>
      <c r="D44" s="25"/>
      <c r="E44" s="18"/>
      <c r="F44" s="25"/>
      <c r="G44" s="18"/>
      <c r="H44" s="18"/>
      <c r="I44" s="29" t="s">
        <v>69</v>
      </c>
      <c r="J44" s="18"/>
      <c r="K44" s="26"/>
      <c r="L44" s="27"/>
      <c r="M44" s="21">
        <f t="shared" si="0"/>
        <v>0</v>
      </c>
      <c r="N44" s="22">
        <f>VLOOKUP(I44,Arkusz2!$I$2:$J$14,2)+IF(J44="TAK",96,0)</f>
        <v>0</v>
      </c>
      <c r="O44" s="32"/>
    </row>
    <row r="45" spans="1:15" ht="18" x14ac:dyDescent="0.3">
      <c r="A45" s="23">
        <v>40</v>
      </c>
      <c r="B45" s="24"/>
      <c r="C45" s="25"/>
      <c r="D45" s="25"/>
      <c r="E45" s="18"/>
      <c r="F45" s="25"/>
      <c r="G45" s="18"/>
      <c r="H45" s="18"/>
      <c r="I45" s="29" t="s">
        <v>69</v>
      </c>
      <c r="J45" s="18"/>
      <c r="K45" s="26"/>
      <c r="L45" s="27"/>
      <c r="M45" s="21">
        <f t="shared" si="0"/>
        <v>0</v>
      </c>
      <c r="N45" s="22">
        <f>VLOOKUP(I45,Arkusz2!$I$2:$J$14,2)+IF(J45="TAK",96,0)</f>
        <v>0</v>
      </c>
      <c r="O45" s="32"/>
    </row>
    <row r="46" spans="1:15" ht="18" x14ac:dyDescent="0.3">
      <c r="A46" s="23">
        <v>41</v>
      </c>
      <c r="B46" s="24"/>
      <c r="C46" s="25"/>
      <c r="D46" s="25"/>
      <c r="E46" s="18"/>
      <c r="F46" s="25"/>
      <c r="G46" s="18"/>
      <c r="H46" s="18"/>
      <c r="I46" s="29" t="s">
        <v>69</v>
      </c>
      <c r="J46" s="18"/>
      <c r="K46" s="26"/>
      <c r="L46" s="27"/>
      <c r="M46" s="21">
        <f t="shared" si="0"/>
        <v>0</v>
      </c>
      <c r="N46" s="22">
        <f>VLOOKUP(I46,Arkusz2!$I$2:$J$14,2)+IF(J46="TAK",96,0)</f>
        <v>0</v>
      </c>
      <c r="O46" s="32"/>
    </row>
    <row r="47" spans="1:15" ht="18" x14ac:dyDescent="0.3">
      <c r="A47" s="23">
        <v>42</v>
      </c>
      <c r="B47" s="24"/>
      <c r="C47" s="25"/>
      <c r="D47" s="25"/>
      <c r="E47" s="18"/>
      <c r="F47" s="25"/>
      <c r="G47" s="18"/>
      <c r="H47" s="18"/>
      <c r="I47" s="29" t="s">
        <v>69</v>
      </c>
      <c r="J47" s="18"/>
      <c r="K47" s="26"/>
      <c r="L47" s="27"/>
      <c r="M47" s="21">
        <f t="shared" si="0"/>
        <v>0</v>
      </c>
      <c r="N47" s="22">
        <f>VLOOKUP(I47,Arkusz2!$I$2:$J$14,2)+IF(J47="TAK",96,0)</f>
        <v>0</v>
      </c>
      <c r="O47" s="32"/>
    </row>
    <row r="48" spans="1:15" ht="18" x14ac:dyDescent="0.3">
      <c r="A48" s="23">
        <v>43</v>
      </c>
      <c r="B48" s="24"/>
      <c r="C48" s="25"/>
      <c r="D48" s="25"/>
      <c r="E48" s="18"/>
      <c r="F48" s="25"/>
      <c r="G48" s="18"/>
      <c r="H48" s="18"/>
      <c r="I48" s="29" t="s">
        <v>69</v>
      </c>
      <c r="J48" s="18"/>
      <c r="K48" s="26"/>
      <c r="L48" s="27"/>
      <c r="M48" s="21">
        <f t="shared" si="0"/>
        <v>0</v>
      </c>
      <c r="N48" s="22">
        <f>VLOOKUP(I48,Arkusz2!$I$2:$J$14,2)+IF(J48="TAK",96,0)</f>
        <v>0</v>
      </c>
      <c r="O48" s="32"/>
    </row>
    <row r="49" spans="1:15" ht="18" x14ac:dyDescent="0.3">
      <c r="A49" s="23">
        <v>44</v>
      </c>
      <c r="B49" s="24"/>
      <c r="C49" s="25"/>
      <c r="D49" s="25"/>
      <c r="E49" s="18"/>
      <c r="F49" s="25"/>
      <c r="G49" s="18"/>
      <c r="H49" s="18"/>
      <c r="I49" s="29" t="s">
        <v>69</v>
      </c>
      <c r="J49" s="18"/>
      <c r="K49" s="26"/>
      <c r="L49" s="27"/>
      <c r="M49" s="21">
        <f t="shared" si="0"/>
        <v>0</v>
      </c>
      <c r="N49" s="22">
        <f>VLOOKUP(I49,Arkusz2!$I$2:$J$14,2)+IF(J49="TAK",96,0)</f>
        <v>0</v>
      </c>
      <c r="O49" s="32"/>
    </row>
    <row r="50" spans="1:15" ht="18" x14ac:dyDescent="0.3">
      <c r="A50" s="23">
        <v>45</v>
      </c>
      <c r="B50" s="24"/>
      <c r="C50" s="25"/>
      <c r="D50" s="25"/>
      <c r="E50" s="18"/>
      <c r="F50" s="25"/>
      <c r="G50" s="18"/>
      <c r="H50" s="18"/>
      <c r="I50" s="29" t="s">
        <v>69</v>
      </c>
      <c r="J50" s="18"/>
      <c r="K50" s="26"/>
      <c r="L50" s="27"/>
      <c r="M50" s="21">
        <f t="shared" si="0"/>
        <v>0</v>
      </c>
      <c r="N50" s="22">
        <f>VLOOKUP(I50,Arkusz2!$I$2:$J$14,2)+IF(J50="TAK",96,0)</f>
        <v>0</v>
      </c>
      <c r="O50" s="32"/>
    </row>
    <row r="51" spans="1:15" ht="18" x14ac:dyDescent="0.3">
      <c r="A51" s="23">
        <v>46</v>
      </c>
      <c r="B51" s="24"/>
      <c r="C51" s="25"/>
      <c r="D51" s="25"/>
      <c r="E51" s="18"/>
      <c r="F51" s="25"/>
      <c r="G51" s="18"/>
      <c r="H51" s="18"/>
      <c r="I51" s="29" t="s">
        <v>69</v>
      </c>
      <c r="J51" s="18"/>
      <c r="K51" s="26"/>
      <c r="L51" s="27"/>
      <c r="M51" s="21">
        <f t="shared" si="0"/>
        <v>0</v>
      </c>
      <c r="N51" s="22">
        <f>VLOOKUP(I51,Arkusz2!$I$2:$J$14,2)+IF(J51="TAK",96,0)</f>
        <v>0</v>
      </c>
      <c r="O51" s="32"/>
    </row>
    <row r="52" spans="1:15" ht="18" x14ac:dyDescent="0.3">
      <c r="A52" s="23">
        <v>47</v>
      </c>
      <c r="B52" s="24"/>
      <c r="C52" s="25"/>
      <c r="D52" s="25"/>
      <c r="E52" s="18"/>
      <c r="F52" s="25"/>
      <c r="G52" s="18"/>
      <c r="H52" s="18"/>
      <c r="I52" s="29" t="s">
        <v>69</v>
      </c>
      <c r="J52" s="18"/>
      <c r="K52" s="26"/>
      <c r="L52" s="27"/>
      <c r="M52" s="21">
        <f t="shared" si="0"/>
        <v>0</v>
      </c>
      <c r="N52" s="22">
        <f>VLOOKUP(I52,Arkusz2!$I$2:$J$14,2)+IF(J52="TAK",96,0)</f>
        <v>0</v>
      </c>
      <c r="O52" s="32"/>
    </row>
    <row r="53" spans="1:15" ht="18" x14ac:dyDescent="0.3">
      <c r="A53" s="23">
        <v>48</v>
      </c>
      <c r="B53" s="24"/>
      <c r="C53" s="25"/>
      <c r="D53" s="25"/>
      <c r="E53" s="18"/>
      <c r="F53" s="25"/>
      <c r="G53" s="18"/>
      <c r="H53" s="18"/>
      <c r="I53" s="29" t="s">
        <v>69</v>
      </c>
      <c r="J53" s="18"/>
      <c r="K53" s="26"/>
      <c r="L53" s="27"/>
      <c r="M53" s="21">
        <f t="shared" si="0"/>
        <v>0</v>
      </c>
      <c r="N53" s="22">
        <f>VLOOKUP(I53,Arkusz2!$I$2:$J$14,2)+IF(J53="TAK",96,0)</f>
        <v>0</v>
      </c>
      <c r="O53" s="32"/>
    </row>
    <row r="54" spans="1:15" ht="18" x14ac:dyDescent="0.3">
      <c r="A54" s="23">
        <v>49</v>
      </c>
      <c r="B54" s="24"/>
      <c r="C54" s="25"/>
      <c r="D54" s="25"/>
      <c r="E54" s="18"/>
      <c r="F54" s="25"/>
      <c r="G54" s="18"/>
      <c r="H54" s="18"/>
      <c r="I54" s="29" t="s">
        <v>69</v>
      </c>
      <c r="J54" s="18"/>
      <c r="K54" s="26"/>
      <c r="L54" s="27"/>
      <c r="M54" s="21">
        <f t="shared" si="0"/>
        <v>0</v>
      </c>
      <c r="N54" s="22">
        <f>VLOOKUP(I54,Arkusz2!$I$2:$J$14,2)+IF(J54="TAK",96,0)</f>
        <v>0</v>
      </c>
      <c r="O54" s="32"/>
    </row>
    <row r="55" spans="1:15" ht="18" x14ac:dyDescent="0.3">
      <c r="A55" s="23">
        <v>50</v>
      </c>
      <c r="B55" s="24"/>
      <c r="C55" s="25"/>
      <c r="D55" s="25"/>
      <c r="E55" s="18"/>
      <c r="F55" s="25"/>
      <c r="G55" s="18"/>
      <c r="H55" s="18"/>
      <c r="I55" s="29" t="s">
        <v>69</v>
      </c>
      <c r="J55" s="18"/>
      <c r="K55" s="26"/>
      <c r="L55" s="27"/>
      <c r="M55" s="21">
        <f t="shared" si="0"/>
        <v>0</v>
      </c>
      <c r="N55" s="22">
        <f>VLOOKUP(I55,Arkusz2!$I$2:$J$14,2)+IF(J55="TAK",96,0)</f>
        <v>0</v>
      </c>
      <c r="O55" s="32"/>
    </row>
  </sheetData>
  <sheetProtection algorithmName="SHA-512" hashValue="OyoJUYrd7tBmT6R1cFTCwry7jceOziHyHZqTaXCnX6sUdNmLyDho24wEOWI8TXYXegyC3vAypOyB+9z3k1YwGA==" saltValue="xkkZGMTLzHdxtPeqIoCk8Q==" spinCount="100000" sheet="1" objects="1" scenarios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0DDC90-8207-4D9C-8536-C90A4D1420AF}">
          <x14:formula1>
            <xm:f>Arkusz2!$A$2:$A$14</xm:f>
          </x14:formula1>
          <xm:sqref>E6:E55</xm:sqref>
        </x14:dataValidation>
        <x14:dataValidation type="list" allowBlank="1" showInputMessage="1" showErrorMessage="1" xr:uid="{DE1A2A8B-C02E-4891-BCE4-BE1D1B25BCC3}">
          <x14:formula1>
            <xm:f>Arkusz2!$B$2:$B$3</xm:f>
          </x14:formula1>
          <xm:sqref>G6:G55</xm:sqref>
        </x14:dataValidation>
        <x14:dataValidation type="list" allowBlank="1" showInputMessage="1" showErrorMessage="1" xr:uid="{72FFEAA1-A5FB-4F47-8D4E-0F3513404E08}">
          <x14:formula1>
            <xm:f>Arkusz2!$C$2:$C$3</xm:f>
          </x14:formula1>
          <xm:sqref>H6:H55</xm:sqref>
        </x14:dataValidation>
        <x14:dataValidation type="list" allowBlank="1" showInputMessage="1" showErrorMessage="1" xr:uid="{4F713EE0-0276-4CC8-A8D8-FE3C579B7055}">
          <x14:formula1>
            <xm:f>Arkusz2!$D$2:$D$3</xm:f>
          </x14:formula1>
          <xm:sqref>J6:J55</xm:sqref>
        </x14:dataValidation>
        <x14:dataValidation type="list" showInputMessage="1" showErrorMessage="1" xr:uid="{552B5436-24F8-4869-BBCE-6084BFDD7035}">
          <x14:formula1>
            <xm:f>Arkusz2!$I$3:$I$14</xm:f>
          </x14:formula1>
          <xm:sqref>I7:I55</xm:sqref>
        </x14:dataValidation>
        <x14:dataValidation type="list" allowBlank="1" showInputMessage="1" showErrorMessage="1" xr:uid="{78FA3A53-3A96-4461-9FF9-6974B83CF7BE}">
          <x14:formula1>
            <xm:f>Arkusz2!$I$3:$I$14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05ED-7F14-4CF6-8750-8A75DDC89AFE}">
  <dimension ref="A1:K14"/>
  <sheetViews>
    <sheetView topLeftCell="E1" workbookViewId="0">
      <selection activeCell="G4" sqref="G4:K4"/>
    </sheetView>
  </sheetViews>
  <sheetFormatPr defaultRowHeight="14.4" x14ac:dyDescent="0.3"/>
  <cols>
    <col min="1" max="1" width="10.77734375" customWidth="1"/>
    <col min="7" max="7" width="6.5546875" bestFit="1" customWidth="1"/>
    <col min="8" max="8" width="28.33203125" bestFit="1" customWidth="1"/>
    <col min="9" max="9" width="20.33203125" customWidth="1"/>
    <col min="10" max="10" width="12.88671875" customWidth="1"/>
  </cols>
  <sheetData>
    <row r="1" spans="1:11" x14ac:dyDescent="0.3">
      <c r="A1" t="s">
        <v>19</v>
      </c>
      <c r="B1" t="s">
        <v>33</v>
      </c>
      <c r="C1" t="s">
        <v>34</v>
      </c>
      <c r="D1" t="s">
        <v>68</v>
      </c>
      <c r="G1" t="s">
        <v>37</v>
      </c>
      <c r="H1" t="s">
        <v>38</v>
      </c>
      <c r="I1" t="s">
        <v>37</v>
      </c>
      <c r="J1" t="s">
        <v>59</v>
      </c>
      <c r="K1" t="s">
        <v>39</v>
      </c>
    </row>
    <row r="2" spans="1:11" x14ac:dyDescent="0.3">
      <c r="A2" t="s">
        <v>30</v>
      </c>
      <c r="B2" t="s">
        <v>35</v>
      </c>
      <c r="C2" t="s">
        <v>35</v>
      </c>
      <c r="D2" t="s">
        <v>35</v>
      </c>
    </row>
    <row r="3" spans="1:11" x14ac:dyDescent="0.3">
      <c r="A3" t="s">
        <v>29</v>
      </c>
      <c r="B3" t="s">
        <v>36</v>
      </c>
      <c r="C3" t="s">
        <v>36</v>
      </c>
      <c r="D3" t="s">
        <v>36</v>
      </c>
      <c r="G3" s="28" t="s">
        <v>60</v>
      </c>
      <c r="I3" t="str">
        <f>CONCATENATE(G3," ",H3)</f>
        <v xml:space="preserve">- </v>
      </c>
      <c r="J3">
        <v>0</v>
      </c>
    </row>
    <row r="4" spans="1:11" x14ac:dyDescent="0.3">
      <c r="A4" t="s">
        <v>28</v>
      </c>
      <c r="G4" t="s">
        <v>40</v>
      </c>
      <c r="H4" t="s">
        <v>67</v>
      </c>
      <c r="I4" t="str">
        <f t="shared" ref="I4:I14" si="0">CONCATENATE(G4," ",H4)</f>
        <v>A. Internat ZS Elektronicznych</v>
      </c>
      <c r="J4">
        <v>180</v>
      </c>
      <c r="K4" t="s">
        <v>54</v>
      </c>
    </row>
    <row r="5" spans="1:11" x14ac:dyDescent="0.3">
      <c r="A5" t="s">
        <v>27</v>
      </c>
      <c r="G5" t="s">
        <v>41</v>
      </c>
      <c r="H5" t="s">
        <v>70</v>
      </c>
      <c r="I5" t="str">
        <f t="shared" si="0"/>
        <v>B. Collegium Medicum pokój 1-os.</v>
      </c>
      <c r="J5">
        <v>450</v>
      </c>
      <c r="K5" t="s">
        <v>55</v>
      </c>
    </row>
    <row r="6" spans="1:11" x14ac:dyDescent="0.3">
      <c r="A6" t="s">
        <v>26</v>
      </c>
      <c r="G6" t="s">
        <v>42</v>
      </c>
      <c r="H6" t="s">
        <v>71</v>
      </c>
      <c r="I6" t="str">
        <f t="shared" si="0"/>
        <v>C. Collegium Medicum pokój 2-os.</v>
      </c>
      <c r="J6">
        <v>390</v>
      </c>
      <c r="K6" t="s">
        <v>56</v>
      </c>
    </row>
    <row r="7" spans="1:11" x14ac:dyDescent="0.3">
      <c r="A7" t="s">
        <v>25</v>
      </c>
      <c r="G7" t="s">
        <v>43</v>
      </c>
      <c r="H7" t="s">
        <v>72</v>
      </c>
      <c r="I7" t="str">
        <f t="shared" si="0"/>
        <v>D. Politechnika Bydgoska pokój 1-os.</v>
      </c>
      <c r="J7">
        <v>300</v>
      </c>
      <c r="K7" t="s">
        <v>57</v>
      </c>
    </row>
    <row r="8" spans="1:11" x14ac:dyDescent="0.3">
      <c r="A8" t="s">
        <v>31</v>
      </c>
      <c r="G8" t="s">
        <v>44</v>
      </c>
      <c r="H8" t="s">
        <v>73</v>
      </c>
      <c r="I8" t="str">
        <f t="shared" si="0"/>
        <v>E. Politechnika Bydgoska pokój 2-os.</v>
      </c>
      <c r="J8">
        <v>270</v>
      </c>
      <c r="K8" t="s">
        <v>58</v>
      </c>
    </row>
    <row r="9" spans="1:11" x14ac:dyDescent="0.3">
      <c r="A9" t="s">
        <v>24</v>
      </c>
      <c r="G9" t="s">
        <v>45</v>
      </c>
      <c r="H9" t="s">
        <v>61</v>
      </c>
      <c r="I9" t="str">
        <f t="shared" si="0"/>
        <v>F. Hotelu CAMPANILE, pokój 1-os.</v>
      </c>
      <c r="J9">
        <v>900</v>
      </c>
      <c r="K9" t="s">
        <v>47</v>
      </c>
    </row>
    <row r="10" spans="1:11" x14ac:dyDescent="0.3">
      <c r="A10" t="s">
        <v>23</v>
      </c>
      <c r="G10" t="s">
        <v>76</v>
      </c>
      <c r="H10" t="s">
        <v>62</v>
      </c>
      <c r="I10" t="str">
        <f t="shared" si="0"/>
        <v>G. Hotelu CAMPANILE, pokój 2-os.</v>
      </c>
      <c r="J10">
        <v>570</v>
      </c>
      <c r="K10" t="s">
        <v>49</v>
      </c>
    </row>
    <row r="11" spans="1:11" x14ac:dyDescent="0.3">
      <c r="A11" t="s">
        <v>22</v>
      </c>
      <c r="G11" t="s">
        <v>46</v>
      </c>
      <c r="H11" t="s">
        <v>63</v>
      </c>
      <c r="I11" t="str">
        <f t="shared" si="0"/>
        <v>H.  Hotel QUBUS pokój 1 os.</v>
      </c>
      <c r="J11">
        <v>960</v>
      </c>
      <c r="K11" t="s">
        <v>51</v>
      </c>
    </row>
    <row r="12" spans="1:11" x14ac:dyDescent="0.3">
      <c r="A12" t="s">
        <v>21</v>
      </c>
      <c r="G12" t="s">
        <v>48</v>
      </c>
      <c r="H12" t="s">
        <v>64</v>
      </c>
      <c r="I12" t="str">
        <f t="shared" si="0"/>
        <v>I.  Hotel QUBUS pokój 2 os.</v>
      </c>
      <c r="J12">
        <v>615</v>
      </c>
      <c r="K12" t="s">
        <v>53</v>
      </c>
    </row>
    <row r="13" spans="1:11" x14ac:dyDescent="0.3">
      <c r="A13" t="s">
        <v>20</v>
      </c>
      <c r="G13" t="s">
        <v>50</v>
      </c>
      <c r="H13" t="s">
        <v>66</v>
      </c>
      <c r="I13" t="str">
        <f t="shared" si="0"/>
        <v>J. PARK Hotel, pokój 1-os.</v>
      </c>
      <c r="J13">
        <v>900</v>
      </c>
      <c r="K13" t="s">
        <v>47</v>
      </c>
    </row>
    <row r="14" spans="1:11" x14ac:dyDescent="0.3">
      <c r="A14" t="s">
        <v>32</v>
      </c>
      <c r="G14" t="s">
        <v>52</v>
      </c>
      <c r="H14" t="s">
        <v>65</v>
      </c>
      <c r="I14" t="str">
        <f t="shared" si="0"/>
        <v>K. PARK Hotel, pokój 2-os.</v>
      </c>
      <c r="J14">
        <v>570</v>
      </c>
      <c r="K14" t="s">
        <v>49</v>
      </c>
    </row>
  </sheetData>
  <sortState xmlns:xlrd2="http://schemas.microsoft.com/office/spreadsheetml/2017/richdata2" ref="A2:A13">
    <sortCondition ref="A2:A13"/>
  </sortState>
  <phoneticPr fontId="8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zgloszenie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Sokólski</dc:creator>
  <cp:lastModifiedBy>Aleksander Sokólski</cp:lastModifiedBy>
  <dcterms:created xsi:type="dcterms:W3CDTF">2025-06-23T20:30:45Z</dcterms:created>
  <dcterms:modified xsi:type="dcterms:W3CDTF">2025-06-26T09:07:22Z</dcterms:modified>
</cp:coreProperties>
</file>